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rkus.faeh\Desktop\"/>
    </mc:Choice>
  </mc:AlternateContent>
  <bookViews>
    <workbookView xWindow="0" yWindow="0" windowWidth="28800" windowHeight="14145"/>
  </bookViews>
  <sheets>
    <sheet name="HO33_AV93_SG" sheetId="1" r:id="rId1"/>
  </sheets>
  <definedNames>
    <definedName name="_xlnm.Print_Area" localSheetId="0">HO33_AV93_SG!$A$1:$K$82</definedName>
    <definedName name="_xlnm.Print_Area">HO33_AV93_SG!$A$1:$K$82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5" i="1" l="1"/>
  <c r="K76" i="1" s="1"/>
  <c r="K62" i="1"/>
  <c r="K63" i="1"/>
  <c r="K56" i="1"/>
  <c r="K55" i="1"/>
  <c r="K48" i="1"/>
  <c r="K33" i="1"/>
  <c r="K32" i="1"/>
  <c r="K31" i="1"/>
  <c r="K30" i="1"/>
  <c r="F77" i="1"/>
  <c r="F76" i="1"/>
  <c r="F73" i="1"/>
  <c r="F79" i="1"/>
  <c r="F61" i="1"/>
  <c r="F75" i="1"/>
  <c r="K61" i="1" l="1"/>
  <c r="K54" i="1" l="1"/>
  <c r="K53" i="1"/>
  <c r="K52" i="1"/>
  <c r="I79" i="1" l="1"/>
  <c r="F17" i="1"/>
  <c r="G73" i="1" l="1"/>
  <c r="F21" i="1"/>
  <c r="F72" i="1"/>
  <c r="I73" i="1"/>
  <c r="K60" i="1"/>
  <c r="K59" i="1"/>
  <c r="K46" i="1"/>
  <c r="K47" i="1"/>
  <c r="K49" i="1"/>
  <c r="K50" i="1"/>
  <c r="K51" i="1"/>
  <c r="K57" i="1"/>
  <c r="K45" i="1"/>
  <c r="K29" i="1"/>
  <c r="K34" i="1"/>
  <c r="K35" i="1"/>
  <c r="K36" i="1"/>
  <c r="K37" i="1"/>
  <c r="K38" i="1"/>
  <c r="K39" i="1"/>
  <c r="K40" i="1"/>
  <c r="K41" i="1"/>
  <c r="K42" i="1"/>
  <c r="K43" i="1"/>
  <c r="K28" i="1"/>
  <c r="K19" i="1"/>
  <c r="K20" i="1"/>
  <c r="K21" i="1"/>
  <c r="K22" i="1"/>
  <c r="K23" i="1"/>
  <c r="K24" i="1"/>
  <c r="K25" i="1"/>
  <c r="K26" i="1"/>
  <c r="K18" i="1"/>
  <c r="F78" i="1"/>
  <c r="F74" i="1"/>
  <c r="D70" i="1"/>
  <c r="F66" i="1"/>
  <c r="F67" i="1"/>
  <c r="F68" i="1"/>
  <c r="F65" i="1"/>
  <c r="F54" i="1"/>
  <c r="F55" i="1"/>
  <c r="F56" i="1"/>
  <c r="F57" i="1"/>
  <c r="F58" i="1"/>
  <c r="F59" i="1"/>
  <c r="F60" i="1"/>
  <c r="F62" i="1"/>
  <c r="F63" i="1"/>
  <c r="F53" i="1"/>
  <c r="F50" i="1"/>
  <c r="F49" i="1"/>
  <c r="F40" i="1"/>
  <c r="F41" i="1"/>
  <c r="F42" i="1"/>
  <c r="F43" i="1"/>
  <c r="F44" i="1"/>
  <c r="F45" i="1"/>
  <c r="F46" i="1"/>
  <c r="F47" i="1"/>
  <c r="F39" i="1"/>
  <c r="F37" i="1"/>
  <c r="F36" i="1"/>
  <c r="F35" i="1"/>
  <c r="F34" i="1"/>
  <c r="F33" i="1"/>
  <c r="F32" i="1"/>
  <c r="F31" i="1"/>
  <c r="F30" i="1"/>
  <c r="F29" i="1"/>
  <c r="F27" i="1"/>
  <c r="F26" i="1"/>
  <c r="F25" i="1"/>
  <c r="F22" i="1"/>
  <c r="F20" i="1"/>
  <c r="F19" i="1"/>
  <c r="F18" i="1"/>
  <c r="F80" i="1" l="1"/>
  <c r="K70" i="1" s="1"/>
  <c r="K68" i="1"/>
  <c r="F69" i="1"/>
  <c r="F70" i="1" s="1"/>
  <c r="K65" i="1" s="1"/>
  <c r="K67" i="1" s="1"/>
  <c r="K69" i="1" l="1"/>
  <c r="K72" i="1" s="1"/>
  <c r="K73" i="1" s="1"/>
  <c r="K78" i="1" s="1"/>
  <c r="K79" i="1" l="1"/>
  <c r="K80" i="1" s="1"/>
</calcChain>
</file>

<file path=xl/sharedStrings.xml><?xml version="1.0" encoding="utf-8"?>
<sst xmlns="http://schemas.openxmlformats.org/spreadsheetml/2006/main" count="258" uniqueCount="168">
  <si>
    <t xml:space="preserve">  Gemeinde  :</t>
  </si>
  <si>
    <t xml:space="preserve">Mutation Nr. : </t>
  </si>
  <si>
    <t>Datum :</t>
  </si>
  <si>
    <t xml:space="preserve">  Auftraggeber :</t>
  </si>
  <si>
    <t>F.A.: .......................</t>
  </si>
  <si>
    <t>B.A.: .......................</t>
  </si>
  <si>
    <t xml:space="preserve">  Art der Mutation :</t>
  </si>
  <si>
    <t xml:space="preserve">Geländeneigung        </t>
  </si>
  <si>
    <t xml:space="preserve">  :   0 %   </t>
  </si>
  <si>
    <t xml:space="preserve">Anwendungsfaktor = </t>
  </si>
  <si>
    <t xml:space="preserve">Sichtbehinderung       </t>
  </si>
  <si>
    <t xml:space="preserve">Anwendungsfaktor-Jahr = </t>
  </si>
  <si>
    <t xml:space="preserve">Verkehrsbehinderung </t>
  </si>
  <si>
    <t xml:space="preserve">Zuschlagsfaktor Zi = </t>
  </si>
  <si>
    <t xml:space="preserve">MWSt. (%) = </t>
  </si>
  <si>
    <t xml:space="preserve">Bemerkungen            </t>
  </si>
  <si>
    <t xml:space="preserve">  :   </t>
  </si>
  <si>
    <t xml:space="preserve">                                Position                          </t>
  </si>
  <si>
    <t>Preisb.</t>
  </si>
  <si>
    <t>Ansatz</t>
  </si>
  <si>
    <t>Anzahl</t>
  </si>
  <si>
    <t>Betrag</t>
  </si>
  <si>
    <t xml:space="preserve">                           Position                          </t>
  </si>
  <si>
    <t xml:space="preserve">                                  </t>
  </si>
  <si>
    <t>Elem.</t>
  </si>
  <si>
    <t>1992</t>
  </si>
  <si>
    <t xml:space="preserve">1  AUFTRAG                </t>
  </si>
  <si>
    <t xml:space="preserve">4 BÜROARBEITEN                  </t>
  </si>
  <si>
    <t xml:space="preserve">.1  Grenzmutation         </t>
  </si>
  <si>
    <t>AUFTR</t>
  </si>
  <si>
    <t xml:space="preserve">4.1  Lagefixpunkte                  </t>
  </si>
  <si>
    <t xml:space="preserve">.2  Gebäudemutation         </t>
  </si>
  <si>
    <t>.11 Berechnung Instr.-Orientierung</t>
  </si>
  <si>
    <t>FP</t>
  </si>
  <si>
    <t xml:space="preserve">.3  Situationsmutation         </t>
  </si>
  <si>
    <t xml:space="preserve">.12  Höhenberechnung                </t>
  </si>
  <si>
    <t xml:space="preserve">.4  Rekonstruktion         </t>
  </si>
  <si>
    <r>
      <t xml:space="preserve">.13 </t>
    </r>
    <r>
      <rPr>
        <sz val="8"/>
        <rFont val="Helv"/>
      </rPr>
      <t xml:space="preserve"> </t>
    </r>
    <r>
      <rPr>
        <sz val="12"/>
        <rFont val="Helv"/>
      </rPr>
      <t>Nachführung Dateien/Pläne: best.</t>
    </r>
    <r>
      <rPr>
        <sz val="8"/>
        <rFont val="Helv"/>
      </rPr>
      <t xml:space="preserve"> </t>
    </r>
    <r>
      <rPr>
        <sz val="12"/>
        <rFont val="Helv"/>
      </rPr>
      <t xml:space="preserve">LFP   </t>
    </r>
  </si>
  <si>
    <t>.5 Projektmutation</t>
  </si>
  <si>
    <t>.6 Vereinigung</t>
  </si>
  <si>
    <t>.14 Nachführung Punktprotokoll</t>
  </si>
  <si>
    <t>2 FELDARBEITEN</t>
  </si>
  <si>
    <t>.15 Berechnen neuer LFP3 m. Höhen</t>
  </si>
  <si>
    <t>2.1 Lagefixpunkte</t>
  </si>
  <si>
    <t>.16 Berechnen neuer LFP3 o. Höhen</t>
  </si>
  <si>
    <t xml:space="preserve">.11  Aufsuchen/Signalisieren </t>
  </si>
  <si>
    <t xml:space="preserve">.17  Berechnen neuer Lagepkte. o. Vers.      </t>
  </si>
  <si>
    <t xml:space="preserve">.12  Aufsuchen mit Hilfsmittel/Signal. </t>
  </si>
  <si>
    <t xml:space="preserve">.18  Erstellen Punktprotokoll   </t>
  </si>
  <si>
    <t xml:space="preserve">.19  Löschen/NF der Pläne: gel. LFP       </t>
  </si>
  <si>
    <t>.15  Kontr. mit einfachen Mitteln od. Instr.</t>
  </si>
  <si>
    <t>.16  Kontrolle bei period. Begehung</t>
  </si>
  <si>
    <t xml:space="preserve">4.2  Grenzpunkte             </t>
  </si>
  <si>
    <t xml:space="preserve">        - Punkt ohne od. mit zentr. Rückvers.  </t>
  </si>
  <si>
    <t>.21  Berechnung Abst.-elemente für Rek.</t>
  </si>
  <si>
    <t>GP</t>
  </si>
  <si>
    <t xml:space="preserve">        - Punkt mit exz. Rückvers.    </t>
  </si>
  <si>
    <t xml:space="preserve">.22  Nachführung Dateien/Pläne: Rek.   </t>
  </si>
  <si>
    <t xml:space="preserve">        - Tachymetr. Aufnahme Vers.protokoll </t>
  </si>
  <si>
    <t>.17  Stationierung (Kontr./Sit.-Aufnahme)</t>
  </si>
  <si>
    <t xml:space="preserve">.23  Kontrollierte Berechnung       </t>
  </si>
  <si>
    <t xml:space="preserve">.18  Höhenbestimmung nivellitisch                   </t>
  </si>
  <si>
    <t xml:space="preserve">.24  Einrechnung                    </t>
  </si>
  <si>
    <t xml:space="preserve">.19  Höhenbestimmung tachymetrisch                  </t>
  </si>
  <si>
    <t xml:space="preserve">.25  Berechnung aufgrund Bedingung    </t>
  </si>
  <si>
    <t xml:space="preserve">.110  Rekog. und Messung  Neupunkt </t>
  </si>
  <si>
    <t xml:space="preserve">.26  Berechnung nach Projekt         </t>
  </si>
  <si>
    <t xml:space="preserve">.111  Messung auf Anschlusspunkt             </t>
  </si>
  <si>
    <t>.27  Einpassung Digitalisierung</t>
  </si>
  <si>
    <t>PLAN</t>
  </si>
  <si>
    <t xml:space="preserve">.112  Messung der Rückversicherung                       </t>
  </si>
  <si>
    <t>.28  Koord.bestimmung durch Abgriff</t>
  </si>
  <si>
    <t>2.2  Grenzpunkte</t>
  </si>
  <si>
    <t xml:space="preserve">.29  Berechnung Absteckungselemente  </t>
  </si>
  <si>
    <t xml:space="preserve">.21  Aufsuchen                        </t>
  </si>
  <si>
    <t xml:space="preserve">.210  Kontrolle nach erfolgter Abst. </t>
  </si>
  <si>
    <t xml:space="preserve">.22  Aufsuchen mit Hilfsmitteln  </t>
  </si>
  <si>
    <t>.211  Berechnung Kreisradien</t>
  </si>
  <si>
    <t>HGP</t>
  </si>
  <si>
    <t>.23  Rekonstruktion GP</t>
  </si>
  <si>
    <t>.212  Berechnung Hilfspunkte</t>
  </si>
  <si>
    <t xml:space="preserve">.24  Kontrolle  GP                                 </t>
  </si>
  <si>
    <t>.213  Nachführung der Pläne: neue GP</t>
  </si>
  <si>
    <t xml:space="preserve">.25  Direktes Festlegen der GP     </t>
  </si>
  <si>
    <t xml:space="preserve">.26  Abstecken  mit Bedingungen    </t>
  </si>
  <si>
    <t xml:space="preserve">.214  Löschen von GP- Koordinaten        </t>
  </si>
  <si>
    <t xml:space="preserve">.27  Abstecken nach Abst.elemente  </t>
  </si>
  <si>
    <t xml:space="preserve">.215  Nachf. der Pläne: gelöschte GP      </t>
  </si>
  <si>
    <t xml:space="preserve">.28  Festlegen innerhalb Gebäuden      </t>
  </si>
  <si>
    <t xml:space="preserve">.29  Aufnahme von GP oder HGP                </t>
  </si>
  <si>
    <t>G/HGP</t>
  </si>
  <si>
    <t xml:space="preserve">4.3  Situation (inkl.Gebäude)       </t>
  </si>
  <si>
    <t xml:space="preserve">2.3   Situation    </t>
  </si>
  <si>
    <t>.31  Berechnung Sit.-/Achspunkt</t>
  </si>
  <si>
    <t>PT</t>
  </si>
  <si>
    <t>.31 Aufnahme/Einmessen Sit.-/Achspkt.</t>
  </si>
  <si>
    <t>.32  Berechnung kontr. Sit.punkt</t>
  </si>
  <si>
    <t xml:space="preserve">.32  Doppelaufnahme Sit.punkt        </t>
  </si>
  <si>
    <t>.33  Berechnung aus geom. Bed.</t>
  </si>
  <si>
    <t>3  VERSICHERUNGSARBEITEN</t>
  </si>
  <si>
    <t>.34  Einpassung Digitalisierung</t>
  </si>
  <si>
    <t>3.1  Grundtypen</t>
  </si>
  <si>
    <t>.35  Koord.bestimmung durch Abgriff</t>
  </si>
  <si>
    <t>.11  Setzen eines neuen Steines</t>
  </si>
  <si>
    <t>ANZ</t>
  </si>
  <si>
    <t xml:space="preserve">.36  Nachf. der Pläne: neue Situation  </t>
  </si>
  <si>
    <t>.12  Aufr. und Verkeilen eines Steines</t>
  </si>
  <si>
    <t>.13  Höhersetzen eines Steines</t>
  </si>
  <si>
    <t>.37  Löschen von Sit.punkt-Koordinaten</t>
  </si>
  <si>
    <t>.14  Tiefersetzen eines Steines</t>
  </si>
  <si>
    <t xml:space="preserve">.38  Nachf. der Pläne: gelöschte Situation </t>
  </si>
  <si>
    <t>.15  Einmeisseln/Bohren eines Loches</t>
  </si>
  <si>
    <t>.16 Setzen Bo mit Dübel / Entfernen Bo</t>
  </si>
  <si>
    <t>.39  Gebäudeadresse</t>
  </si>
  <si>
    <t>GEB</t>
  </si>
  <si>
    <t>.17 Einlassen eines Messingbolzens</t>
  </si>
  <si>
    <t xml:space="preserve">4.4  Flächen                        </t>
  </si>
  <si>
    <t>.19 Setzen einer Kunststoffmarke</t>
  </si>
  <si>
    <t xml:space="preserve">.41  Flächenber. inkl. NF Dateien/Mut.tab.                     </t>
  </si>
  <si>
    <t>PARZ</t>
  </si>
  <si>
    <t>.20 Entfernen Stein / Kunststoffmarke</t>
  </si>
  <si>
    <t xml:space="preserve">.42  Berechnung von Teilflächen     </t>
  </si>
  <si>
    <t>TFL</t>
  </si>
  <si>
    <t xml:space="preserve">.43  Kulturflächenber./NF Dateien                    </t>
  </si>
  <si>
    <t>KFL</t>
  </si>
  <si>
    <t>3.2  Zusatztypen</t>
  </si>
  <si>
    <t>.21  Einbetonieren eines Steines</t>
  </si>
  <si>
    <t>.22  Abdecken Punkt mit Schacht</t>
  </si>
  <si>
    <t xml:space="preserve">        Dislokationsentschädigung</t>
  </si>
  <si>
    <t>%</t>
  </si>
  <si>
    <t>.23  Aufbr. u. Wiederherstellen Belag</t>
  </si>
  <si>
    <t xml:space="preserve">       Total Büroarbeiten + Dislokationsentschädigung</t>
  </si>
  <si>
    <t>.24  Abbauen Lagerstein od. Fels</t>
  </si>
  <si>
    <t xml:space="preserve">       Auftrag</t>
  </si>
  <si>
    <t xml:space="preserve">       Total Feld- und Versicherungsarbeiten</t>
  </si>
  <si>
    <t xml:space="preserve">       Total Material</t>
  </si>
  <si>
    <t xml:space="preserve">     Total Feld- und Versicherungsarbeiten </t>
  </si>
  <si>
    <t xml:space="preserve">          x  Zuschlagsfaktor Zi =</t>
  </si>
  <si>
    <t xml:space="preserve">       Total ARBEITEN nach KOSTENTARIF (Preisbasis 1992)</t>
  </si>
  <si>
    <t>3.3  Material</t>
  </si>
  <si>
    <t>5   ARBEITEN nach ZEITTARIF</t>
  </si>
  <si>
    <t>.33  Bolzen  D=4 cm</t>
  </si>
  <si>
    <t xml:space="preserve">       Total Material  * inkl. Transportanteil</t>
  </si>
  <si>
    <t xml:space="preserve">     GESAMTTOTAL  AUFTRAGGEBER</t>
  </si>
  <si>
    <t>.311 Proj. Bauten (Pauschale bis 8HE)</t>
  </si>
  <si>
    <t>HO33 / AV93</t>
  </si>
  <si>
    <t>.18 Einrammen Eisenröhre (&lt;50cm) mit Bo</t>
  </si>
  <si>
    <t>.191 Einrammen Eisenröhre lang</t>
  </si>
  <si>
    <t>.31  Gussschacht</t>
  </si>
  <si>
    <t>.32  Markstein  12/12 cm *</t>
  </si>
  <si>
    <t>.34  Kunststoffmarke</t>
  </si>
  <si>
    <t>.35  Boden-/Zeigerpfahl</t>
  </si>
  <si>
    <t>.36  Bodennagel</t>
  </si>
  <si>
    <t>.37  Rohr kurz</t>
  </si>
  <si>
    <t>.38  Rohr lang</t>
  </si>
  <si>
    <t>.261  Übernahme ab DXF</t>
  </si>
  <si>
    <t>.331 Übernahme ab DXF</t>
  </si>
  <si>
    <t>.313 Plankopie für Rechnung/Information</t>
  </si>
  <si>
    <t>.311 Proj. Bauten (Strasse / Gewässer)</t>
  </si>
  <si>
    <t>.44  NF weitere Geometrie (z.B. Nomenkl.)</t>
  </si>
  <si>
    <t>GEOM</t>
  </si>
  <si>
    <t>.45  Datenausgabe für Ausführungspläne</t>
  </si>
  <si>
    <t>AUFT</t>
  </si>
  <si>
    <t>STD</t>
  </si>
  <si>
    <t xml:space="preserve">.1  Arbeiten nach Zeittarif         </t>
  </si>
  <si>
    <t xml:space="preserve">.2  Rabatt auf Arbeiten nach Zeittarif         </t>
  </si>
  <si>
    <t xml:space="preserve">     Total Kosten Pos 1. - 5.</t>
  </si>
  <si>
    <t xml:space="preserve">     Mehrwertsteuer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</si>
</sst>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)"/>
    <numFmt numFmtId="165" formatCode="0.0%"/>
  </numFmts>
  <fonts count="7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b/>
      <sz val="12"/>
      <color rgb="FFFF0000"/>
      <name val="Helv"/>
    </font>
    <font>
      <sz val="8"/>
      <name val="Helv"/>
    </font>
    <font>
      <sz val="12"/>
      <color rgb="FFFF0000"/>
      <name val="Helv"/>
    </font>
    <font>
      <sz val="12"/>
      <color theme="1"/>
      <name val="Helv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9" fontId="1" fillId="0" borderId="0" applyFont="0" applyFill="0" applyBorder="0" applyAlignment="0" applyProtection="0"/>
  </cellStyleXfs>
  <cellXfs count="87">
    <xf numFmtId="164" fontId="0" fillId="0" borderId="0" xfId="0"/>
    <xf numFmtId="164" fontId="2" fillId="0" borderId="0" xfId="0" applyNumberFormat="1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164" fontId="0" fillId="0" borderId="0" xfId="0" applyAlignment="1">
      <alignment vertical="center"/>
    </xf>
    <xf numFmtId="164" fontId="0" fillId="0" borderId="0" xfId="0" applyNumberFormat="1" applyAlignment="1" applyProtection="1">
      <alignment horizontal="right" vertical="center"/>
    </xf>
    <xf numFmtId="164" fontId="0" fillId="0" borderId="1" xfId="0" applyNumberFormat="1" applyBorder="1" applyAlignment="1" applyProtection="1">
      <alignment vertical="center"/>
    </xf>
    <xf numFmtId="164" fontId="0" fillId="0" borderId="2" xfId="0" applyNumberFormat="1" applyBorder="1" applyAlignment="1" applyProtection="1">
      <alignment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vertical="center"/>
    </xf>
    <xf numFmtId="164" fontId="0" fillId="0" borderId="4" xfId="0" applyNumberForma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vertical="center"/>
    </xf>
    <xf numFmtId="164" fontId="0" fillId="2" borderId="2" xfId="0" applyNumberFormat="1" applyFill="1" applyBorder="1" applyAlignment="1" applyProtection="1">
      <alignment vertical="center"/>
    </xf>
    <xf numFmtId="164" fontId="0" fillId="2" borderId="6" xfId="0" applyNumberFormat="1" applyFill="1" applyBorder="1" applyAlignment="1" applyProtection="1">
      <alignment vertical="center"/>
    </xf>
    <xf numFmtId="164" fontId="2" fillId="2" borderId="2" xfId="0" applyNumberFormat="1" applyFont="1" applyFill="1" applyBorder="1" applyAlignment="1" applyProtection="1">
      <alignment vertical="center"/>
    </xf>
    <xf numFmtId="164" fontId="0" fillId="0" borderId="7" xfId="0" applyNumberFormat="1" applyBorder="1" applyAlignment="1" applyProtection="1">
      <alignment vertical="center"/>
    </xf>
    <xf numFmtId="164" fontId="0" fillId="0" borderId="8" xfId="0" applyNumberFormat="1" applyBorder="1" applyAlignment="1" applyProtection="1">
      <alignment vertical="center"/>
    </xf>
    <xf numFmtId="164" fontId="0" fillId="0" borderId="7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164" fontId="0" fillId="2" borderId="10" xfId="0" applyNumberFormat="1" applyFill="1" applyBorder="1" applyAlignment="1" applyProtection="1">
      <alignment vertical="center"/>
    </xf>
    <xf numFmtId="164" fontId="0" fillId="2" borderId="11" xfId="0" applyNumberFormat="1" applyFill="1" applyBorder="1" applyAlignment="1" applyProtection="1">
      <alignment vertical="center"/>
    </xf>
    <xf numFmtId="164" fontId="0" fillId="0" borderId="12" xfId="0" applyNumberFormat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vertical="center"/>
    </xf>
    <xf numFmtId="164" fontId="2" fillId="2" borderId="13" xfId="0" applyNumberFormat="1" applyFont="1" applyFill="1" applyBorder="1" applyAlignment="1" applyProtection="1">
      <alignment vertical="center"/>
    </xf>
    <xf numFmtId="164" fontId="0" fillId="2" borderId="14" xfId="0" applyNumberFormat="1" applyFill="1" applyBorder="1" applyAlignment="1" applyProtection="1">
      <alignment vertical="center"/>
    </xf>
    <xf numFmtId="164" fontId="0" fillId="2" borderId="0" xfId="0" applyNumberFormat="1" applyFill="1" applyBorder="1" applyAlignment="1" applyProtection="1">
      <alignment vertical="center"/>
    </xf>
    <xf numFmtId="164" fontId="2" fillId="2" borderId="4" xfId="0" applyNumberFormat="1" applyFont="1" applyFill="1" applyBorder="1" applyAlignment="1" applyProtection="1">
      <alignment vertical="center"/>
    </xf>
    <xf numFmtId="164" fontId="0" fillId="2" borderId="0" xfId="0" applyNumberFormat="1" applyFill="1" applyAlignment="1" applyProtection="1">
      <alignment vertical="center"/>
    </xf>
    <xf numFmtId="164" fontId="0" fillId="2" borderId="4" xfId="0" applyNumberFormat="1" applyFill="1" applyBorder="1" applyAlignment="1" applyProtection="1">
      <alignment vertical="center"/>
    </xf>
    <xf numFmtId="164" fontId="2" fillId="2" borderId="0" xfId="0" applyNumberFormat="1" applyFont="1" applyFill="1" applyAlignment="1" applyProtection="1">
      <alignment vertical="center"/>
    </xf>
    <xf numFmtId="164" fontId="0" fillId="0" borderId="16" xfId="0" applyNumberFormat="1" applyBorder="1" applyAlignment="1" applyProtection="1">
      <alignment vertical="center"/>
    </xf>
    <xf numFmtId="164" fontId="2" fillId="0" borderId="4" xfId="0" applyNumberFormat="1" applyFont="1" applyBorder="1" applyAlignment="1" applyProtection="1">
      <alignment vertical="center"/>
    </xf>
    <xf numFmtId="164" fontId="0" fillId="2" borderId="8" xfId="0" applyNumberFormat="1" applyFill="1" applyBorder="1" applyAlignment="1" applyProtection="1">
      <alignment vertical="center"/>
    </xf>
    <xf numFmtId="164" fontId="2" fillId="2" borderId="8" xfId="0" applyNumberFormat="1" applyFont="1" applyFill="1" applyBorder="1" applyAlignment="1" applyProtection="1">
      <alignment vertical="center"/>
    </xf>
    <xf numFmtId="164" fontId="2" fillId="0" borderId="8" xfId="0" applyNumberFormat="1" applyFont="1" applyBorder="1" applyAlignment="1" applyProtection="1">
      <alignment vertical="center"/>
    </xf>
    <xf numFmtId="164" fontId="2" fillId="0" borderId="17" xfId="0" applyNumberFormat="1" applyFont="1" applyBorder="1" applyAlignment="1" applyProtection="1">
      <alignment vertical="center"/>
    </xf>
    <xf numFmtId="164" fontId="0" fillId="0" borderId="10" xfId="0" applyNumberFormat="1" applyBorder="1" applyAlignment="1" applyProtection="1">
      <alignment vertical="center"/>
    </xf>
    <xf numFmtId="164" fontId="2" fillId="0" borderId="1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/>
    </xf>
    <xf numFmtId="164" fontId="0" fillId="0" borderId="8" xfId="0" applyNumberFormat="1" applyFill="1" applyBorder="1" applyAlignment="1" applyProtection="1">
      <alignment vertical="center"/>
    </xf>
    <xf numFmtId="164" fontId="0" fillId="0" borderId="16" xfId="0" applyNumberFormat="1" applyFill="1" applyBorder="1" applyAlignment="1" applyProtection="1">
      <alignment vertical="center"/>
    </xf>
    <xf numFmtId="164" fontId="0" fillId="0" borderId="16" xfId="0" applyNumberFormat="1" applyFill="1" applyBorder="1" applyAlignment="1" applyProtection="1">
      <alignment horizontal="center" vertical="center"/>
    </xf>
    <xf numFmtId="164" fontId="0" fillId="0" borderId="0" xfId="0" applyNumberFormat="1" applyFont="1" applyAlignment="1" applyProtection="1">
      <alignment vertical="center"/>
    </xf>
    <xf numFmtId="164" fontId="0" fillId="0" borderId="16" xfId="0" applyNumberFormat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vertical="center"/>
    </xf>
    <xf numFmtId="164" fontId="0" fillId="0" borderId="0" xfId="0" applyNumberFormat="1" applyFill="1" applyAlignment="1" applyProtection="1">
      <alignment vertical="center"/>
    </xf>
    <xf numFmtId="165" fontId="0" fillId="0" borderId="8" xfId="1" applyNumberFormat="1" applyFont="1" applyFill="1" applyBorder="1" applyAlignment="1" applyProtection="1">
      <alignment horizontal="right" vertical="center"/>
    </xf>
    <xf numFmtId="4" fontId="0" fillId="0" borderId="9" xfId="0" applyNumberForma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4" fontId="0" fillId="0" borderId="19" xfId="0" applyNumberFormat="1" applyBorder="1" applyAlignment="1" applyProtection="1">
      <alignment vertical="center"/>
    </xf>
    <xf numFmtId="4" fontId="0" fillId="2" borderId="15" xfId="0" applyNumberFormat="1" applyFill="1" applyBorder="1" applyAlignment="1" applyProtection="1">
      <alignment vertical="center"/>
    </xf>
    <xf numFmtId="4" fontId="2" fillId="0" borderId="3" xfId="0" applyNumberFormat="1" applyFont="1" applyBorder="1" applyAlignment="1" applyProtection="1">
      <alignment vertical="center"/>
    </xf>
    <xf numFmtId="4" fontId="0" fillId="2" borderId="6" xfId="0" applyNumberFormat="1" applyFill="1" applyBorder="1" applyAlignment="1" applyProtection="1">
      <alignment vertical="center"/>
    </xf>
    <xf numFmtId="4" fontId="2" fillId="0" borderId="9" xfId="0" applyNumberFormat="1" applyFont="1" applyBorder="1" applyAlignment="1" applyProtection="1">
      <alignment vertical="center"/>
    </xf>
    <xf numFmtId="4" fontId="0" fillId="2" borderId="18" xfId="0" applyNumberFormat="1" applyFill="1" applyBorder="1" applyAlignment="1" applyProtection="1">
      <alignment vertical="center"/>
    </xf>
    <xf numFmtId="4" fontId="0" fillId="0" borderId="3" xfId="0" applyNumberFormat="1" applyFont="1" applyBorder="1" applyAlignment="1" applyProtection="1">
      <alignment vertical="center"/>
    </xf>
    <xf numFmtId="164" fontId="0" fillId="0" borderId="0" xfId="0" applyNumberFormat="1" applyFill="1" applyAlignment="1" applyProtection="1">
      <alignment horizontal="right" vertical="center"/>
    </xf>
    <xf numFmtId="164" fontId="3" fillId="0" borderId="0" xfId="0" applyFont="1" applyFill="1" applyAlignment="1">
      <alignment vertical="center"/>
    </xf>
    <xf numFmtId="164" fontId="0" fillId="0" borderId="0" xfId="0" applyFill="1" applyAlignment="1">
      <alignment vertical="center"/>
    </xf>
    <xf numFmtId="165" fontId="0" fillId="0" borderId="0" xfId="1" applyNumberFormat="1" applyFont="1" applyFill="1" applyAlignment="1" applyProtection="1">
      <alignment horizontal="right" vertical="center"/>
    </xf>
    <xf numFmtId="1" fontId="0" fillId="0" borderId="0" xfId="0" applyNumberFormat="1" applyFill="1" applyAlignment="1" applyProtection="1">
      <alignment horizontal="right" vertical="center"/>
    </xf>
    <xf numFmtId="164" fontId="5" fillId="0" borderId="0" xfId="0" applyNumberFormat="1" applyFont="1" applyAlignment="1" applyProtection="1">
      <alignment vertical="center"/>
    </xf>
    <xf numFmtId="164" fontId="6" fillId="0" borderId="7" xfId="0" applyNumberFormat="1" applyFont="1" applyBorder="1" applyAlignment="1" applyProtection="1">
      <alignment vertical="center"/>
    </xf>
    <xf numFmtId="164" fontId="6" fillId="0" borderId="8" xfId="0" applyNumberFormat="1" applyFont="1" applyBorder="1" applyAlignment="1" applyProtection="1">
      <alignment vertical="center"/>
    </xf>
    <xf numFmtId="164" fontId="6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vertical="center"/>
    </xf>
    <xf numFmtId="4" fontId="6" fillId="0" borderId="9" xfId="0" applyNumberFormat="1" applyFont="1" applyBorder="1" applyAlignment="1" applyProtection="1">
      <alignment vertical="center"/>
    </xf>
    <xf numFmtId="164" fontId="6" fillId="0" borderId="7" xfId="0" applyNumberFormat="1" applyFont="1" applyBorder="1" applyAlignment="1" applyProtection="1">
      <alignment horizontal="center" vertical="center"/>
    </xf>
    <xf numFmtId="164" fontId="0" fillId="0" borderId="21" xfId="0" applyNumberFormat="1" applyBorder="1" applyAlignment="1" applyProtection="1">
      <alignment vertical="center"/>
    </xf>
    <xf numFmtId="164" fontId="0" fillId="0" borderId="22" xfId="0" applyNumberFormat="1" applyBorder="1" applyAlignment="1" applyProtection="1">
      <alignment vertical="center"/>
    </xf>
    <xf numFmtId="164" fontId="0" fillId="0" borderId="21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vertical="center"/>
    </xf>
    <xf numFmtId="164" fontId="0" fillId="0" borderId="23" xfId="0" applyNumberFormat="1" applyBorder="1" applyAlignment="1" applyProtection="1">
      <alignment vertical="center"/>
    </xf>
    <xf numFmtId="164" fontId="0" fillId="0" borderId="20" xfId="0" applyNumberFormat="1" applyBorder="1" applyAlignment="1" applyProtection="1">
      <alignment horizontal="center" vertical="center"/>
    </xf>
    <xf numFmtId="164" fontId="0" fillId="0" borderId="23" xfId="0" applyNumberFormat="1" applyBorder="1" applyAlignment="1" applyProtection="1">
      <alignment horizontal="center" vertical="center"/>
    </xf>
    <xf numFmtId="4" fontId="0" fillId="0" borderId="20" xfId="0" applyNumberFormat="1" applyBorder="1" applyAlignment="1" applyProtection="1">
      <alignment vertical="center"/>
    </xf>
    <xf numFmtId="9" fontId="0" fillId="0" borderId="2" xfId="1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horizontal="center" vertical="center"/>
    </xf>
    <xf numFmtId="164" fontId="6" fillId="0" borderId="0" xfId="0" applyNumberFormat="1" applyFont="1" applyBorder="1" applyAlignment="1" applyProtection="1">
      <alignment vertical="center"/>
    </xf>
    <xf numFmtId="4" fontId="0" fillId="0" borderId="6" xfId="0" applyNumberFormat="1" applyBorder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vertical="center"/>
    </xf>
    <xf numFmtId="164" fontId="6" fillId="0" borderId="7" xfId="0" applyNumberFormat="1" applyFont="1" applyFill="1" applyBorder="1" applyAlignment="1" applyProtection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110"/>
  <sheetViews>
    <sheetView tabSelected="1" zoomScale="70" zoomScaleNormal="70" workbookViewId="0">
      <selection activeCell="P73" sqref="P73"/>
    </sheetView>
  </sheetViews>
  <sheetFormatPr baseColWidth="10" defaultColWidth="9.77734375" defaultRowHeight="15.75" x14ac:dyDescent="0.25"/>
  <cols>
    <col min="1" max="1" width="17.77734375" style="3" customWidth="1"/>
    <col min="2" max="2" width="16.77734375" style="3" customWidth="1"/>
    <col min="3" max="5" width="7.77734375" style="3" customWidth="1"/>
    <col min="6" max="6" width="8.77734375" style="3" customWidth="1"/>
    <col min="7" max="7" width="33.77734375" style="3" customWidth="1"/>
    <col min="8" max="9" width="7.77734375" style="3" customWidth="1"/>
    <col min="10" max="10" width="6.77734375" style="3" customWidth="1"/>
    <col min="11" max="11" width="8.77734375" style="3" customWidth="1"/>
    <col min="12" max="12" width="1.77734375" style="3" customWidth="1"/>
    <col min="13" max="16384" width="9.77734375" style="3"/>
  </cols>
  <sheetData>
    <row r="1" spans="1:14" ht="20.100000000000001" customHeight="1" x14ac:dyDescent="0.25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3.5" customHeight="1" x14ac:dyDescent="0.25">
      <c r="A2" s="1"/>
      <c r="B2" s="1" t="s">
        <v>0</v>
      </c>
      <c r="C2" s="40"/>
      <c r="D2" s="40"/>
      <c r="E2" s="40"/>
      <c r="F2" s="40"/>
      <c r="G2" s="41" t="s">
        <v>1</v>
      </c>
      <c r="H2" s="40"/>
      <c r="I2" s="42"/>
      <c r="J2" s="42"/>
      <c r="K2" s="42"/>
    </row>
    <row r="3" spans="1:14" ht="13.5" customHeight="1" x14ac:dyDescent="0.25">
      <c r="B3" s="2"/>
      <c r="C3" s="40"/>
      <c r="D3" s="42"/>
      <c r="E3" s="42"/>
      <c r="F3" s="42"/>
      <c r="G3" s="42"/>
      <c r="H3" s="42"/>
      <c r="I3" s="42"/>
      <c r="J3" s="42"/>
      <c r="K3" s="42"/>
    </row>
    <row r="4" spans="1:14" ht="13.5" customHeight="1" x14ac:dyDescent="0.25">
      <c r="A4" s="1" t="s">
        <v>2</v>
      </c>
      <c r="B4" s="1" t="s">
        <v>3</v>
      </c>
      <c r="C4" s="40"/>
      <c r="D4" s="40"/>
      <c r="E4" s="40"/>
      <c r="F4" s="40"/>
      <c r="G4" s="42"/>
      <c r="H4" s="42"/>
      <c r="I4" s="42"/>
      <c r="J4" s="42"/>
      <c r="K4" s="42"/>
    </row>
    <row r="5" spans="1:14" ht="13.5" customHeight="1" x14ac:dyDescent="0.25">
      <c r="A5" s="2" t="s">
        <v>4</v>
      </c>
      <c r="B5" s="2"/>
      <c r="C5" s="42"/>
      <c r="D5" s="42"/>
      <c r="E5" s="42"/>
      <c r="F5" s="42"/>
      <c r="G5" s="42"/>
      <c r="H5" s="42"/>
      <c r="I5" s="42"/>
      <c r="J5" s="42"/>
      <c r="K5" s="42"/>
    </row>
    <row r="6" spans="1:14" ht="13.5" customHeight="1" x14ac:dyDescent="0.25">
      <c r="A6" s="2" t="s">
        <v>5</v>
      </c>
      <c r="B6" s="1" t="s">
        <v>6</v>
      </c>
      <c r="C6" s="40"/>
      <c r="D6" s="40"/>
      <c r="E6" s="40"/>
      <c r="F6" s="40"/>
      <c r="G6" s="42"/>
      <c r="H6" s="42"/>
      <c r="I6" s="42"/>
      <c r="J6" s="42"/>
      <c r="K6" s="42"/>
    </row>
    <row r="7" spans="1:14" ht="15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4" ht="15" customHeight="1" x14ac:dyDescent="0.25">
      <c r="A8" s="2" t="s">
        <v>7</v>
      </c>
      <c r="B8" s="2" t="s">
        <v>8</v>
      </c>
      <c r="C8" s="2"/>
      <c r="D8" s="2"/>
      <c r="E8" s="4" t="s">
        <v>9</v>
      </c>
      <c r="F8" s="61">
        <v>1.25</v>
      </c>
      <c r="G8" s="2"/>
      <c r="H8" s="2"/>
      <c r="I8" s="2"/>
      <c r="J8" s="2"/>
      <c r="K8" s="2"/>
      <c r="M8" s="62"/>
      <c r="N8" s="63"/>
    </row>
    <row r="9" spans="1:14" ht="15" customHeight="1" x14ac:dyDescent="0.25">
      <c r="A9" s="2" t="s">
        <v>10</v>
      </c>
      <c r="B9" s="2" t="s">
        <v>8</v>
      </c>
      <c r="C9" s="2"/>
      <c r="D9" s="2"/>
      <c r="E9" s="4" t="s">
        <v>11</v>
      </c>
      <c r="F9" s="65">
        <v>2024</v>
      </c>
      <c r="G9" s="2"/>
      <c r="H9" s="2"/>
      <c r="I9" s="2"/>
      <c r="J9" s="2"/>
      <c r="K9" s="2"/>
    </row>
    <row r="10" spans="1:14" ht="15" customHeight="1" x14ac:dyDescent="0.25">
      <c r="A10" s="2" t="s">
        <v>12</v>
      </c>
      <c r="B10" s="2" t="s">
        <v>8</v>
      </c>
      <c r="C10" s="2"/>
      <c r="D10" s="50"/>
      <c r="E10" s="61" t="s">
        <v>13</v>
      </c>
      <c r="F10" s="61">
        <v>1</v>
      </c>
      <c r="G10" s="2"/>
      <c r="H10" s="2"/>
      <c r="I10" s="2"/>
      <c r="J10" s="2"/>
      <c r="K10" s="2"/>
    </row>
    <row r="11" spans="1:14" x14ac:dyDescent="0.25">
      <c r="A11" s="2"/>
      <c r="B11" s="2"/>
      <c r="C11" s="2"/>
      <c r="D11" s="2"/>
      <c r="E11" s="4" t="s">
        <v>14</v>
      </c>
      <c r="F11" s="64">
        <v>8.1000000000000003E-2</v>
      </c>
      <c r="G11" s="2"/>
      <c r="H11" s="2"/>
      <c r="I11" s="2"/>
      <c r="J11" s="2"/>
      <c r="K11" s="2"/>
    </row>
    <row r="12" spans="1:14" ht="20.100000000000001" customHeight="1" x14ac:dyDescent="0.25">
      <c r="A12" s="1" t="s">
        <v>15</v>
      </c>
      <c r="B12" s="1" t="s">
        <v>16</v>
      </c>
      <c r="C12" s="1"/>
      <c r="D12" s="1"/>
      <c r="E12" s="1"/>
      <c r="F12" s="1"/>
      <c r="G12" s="1"/>
      <c r="H12" s="1"/>
      <c r="I12" s="1"/>
      <c r="J12" s="1"/>
      <c r="K12" s="1"/>
    </row>
    <row r="13" spans="1:14" ht="9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4" ht="18" customHeight="1" x14ac:dyDescent="0.25">
      <c r="A14" s="5" t="s">
        <v>17</v>
      </c>
      <c r="B14" s="6"/>
      <c r="C14" s="7" t="s">
        <v>18</v>
      </c>
      <c r="D14" s="7" t="s">
        <v>19</v>
      </c>
      <c r="E14" s="7" t="s">
        <v>20</v>
      </c>
      <c r="F14" s="8" t="s">
        <v>21</v>
      </c>
      <c r="G14" s="7" t="s">
        <v>22</v>
      </c>
      <c r="H14" s="7" t="s">
        <v>18</v>
      </c>
      <c r="I14" s="7" t="s">
        <v>19</v>
      </c>
      <c r="J14" s="7" t="s">
        <v>20</v>
      </c>
      <c r="K14" s="8" t="s">
        <v>21</v>
      </c>
    </row>
    <row r="15" spans="1:14" ht="18" customHeight="1" x14ac:dyDescent="0.25">
      <c r="A15" s="9" t="s">
        <v>23</v>
      </c>
      <c r="B15" s="2"/>
      <c r="C15" s="10" t="s">
        <v>24</v>
      </c>
      <c r="D15" s="10" t="s">
        <v>25</v>
      </c>
      <c r="E15" s="9"/>
      <c r="F15" s="11"/>
      <c r="G15" s="9" t="s">
        <v>23</v>
      </c>
      <c r="H15" s="10" t="s">
        <v>24</v>
      </c>
      <c r="I15" s="10" t="s">
        <v>25</v>
      </c>
      <c r="J15" s="9"/>
      <c r="K15" s="11"/>
    </row>
    <row r="16" spans="1:14" ht="18" customHeight="1" x14ac:dyDescent="0.25">
      <c r="A16" s="12" t="s">
        <v>26</v>
      </c>
      <c r="B16" s="13"/>
      <c r="C16" s="13"/>
      <c r="D16" s="13"/>
      <c r="E16" s="13"/>
      <c r="F16" s="14"/>
      <c r="G16" s="15" t="s">
        <v>27</v>
      </c>
      <c r="H16" s="13"/>
      <c r="I16" s="13"/>
      <c r="J16" s="13"/>
      <c r="K16" s="14"/>
    </row>
    <row r="17" spans="1:11" ht="18" customHeight="1" x14ac:dyDescent="0.25">
      <c r="A17" s="16" t="s">
        <v>28</v>
      </c>
      <c r="B17" s="17"/>
      <c r="C17" s="18" t="s">
        <v>29</v>
      </c>
      <c r="D17" s="16">
        <v>464.65</v>
      </c>
      <c r="E17" s="16"/>
      <c r="F17" s="52" t="str">
        <f t="shared" ref="F17:F22" si="0">IF(E17="","",ROUND(D17*E17,1))</f>
        <v/>
      </c>
      <c r="G17" s="20" t="s">
        <v>30</v>
      </c>
      <c r="H17" s="21"/>
      <c r="I17" s="21"/>
      <c r="J17" s="21"/>
      <c r="K17" s="22"/>
    </row>
    <row r="18" spans="1:11" ht="18" customHeight="1" x14ac:dyDescent="0.25">
      <c r="A18" s="16" t="s">
        <v>31</v>
      </c>
      <c r="B18" s="17"/>
      <c r="C18" s="18" t="s">
        <v>29</v>
      </c>
      <c r="D18" s="16">
        <v>218.55</v>
      </c>
      <c r="E18" s="16"/>
      <c r="F18" s="52" t="str">
        <f t="shared" si="0"/>
        <v/>
      </c>
      <c r="G18" s="16" t="s">
        <v>32</v>
      </c>
      <c r="H18" s="18" t="s">
        <v>33</v>
      </c>
      <c r="I18" s="16">
        <v>18</v>
      </c>
      <c r="J18" s="16"/>
      <c r="K18" s="52" t="str">
        <f>IF(J18="","",ROUND(I18*J18,1))</f>
        <v/>
      </c>
    </row>
    <row r="19" spans="1:11" ht="18" customHeight="1" x14ac:dyDescent="0.25">
      <c r="A19" s="16" t="s">
        <v>34</v>
      </c>
      <c r="B19" s="17"/>
      <c r="C19" s="18" t="s">
        <v>29</v>
      </c>
      <c r="D19" s="16">
        <v>245.55</v>
      </c>
      <c r="E19" s="16"/>
      <c r="F19" s="52" t="str">
        <f t="shared" si="0"/>
        <v/>
      </c>
      <c r="G19" s="16" t="s">
        <v>35</v>
      </c>
      <c r="H19" s="18" t="s">
        <v>33</v>
      </c>
      <c r="I19" s="16">
        <v>18</v>
      </c>
      <c r="J19" s="16"/>
      <c r="K19" s="52" t="str">
        <f t="shared" ref="K19:K51" si="1">IF(J19="","",ROUND(I19*J19,1))</f>
        <v/>
      </c>
    </row>
    <row r="20" spans="1:11" ht="18" customHeight="1" x14ac:dyDescent="0.25">
      <c r="A20" s="16" t="s">
        <v>36</v>
      </c>
      <c r="B20" s="17"/>
      <c r="C20" s="18" t="s">
        <v>29</v>
      </c>
      <c r="D20" s="16">
        <v>207</v>
      </c>
      <c r="E20" s="16"/>
      <c r="F20" s="52" t="str">
        <f t="shared" si="0"/>
        <v/>
      </c>
      <c r="G20" s="16" t="s">
        <v>37</v>
      </c>
      <c r="H20" s="18" t="s">
        <v>33</v>
      </c>
      <c r="I20" s="16">
        <v>15.4</v>
      </c>
      <c r="J20" s="16"/>
      <c r="K20" s="52" t="str">
        <f t="shared" si="1"/>
        <v/>
      </c>
    </row>
    <row r="21" spans="1:11" ht="18" customHeight="1" x14ac:dyDescent="0.25">
      <c r="A21" s="16" t="s">
        <v>38</v>
      </c>
      <c r="B21" s="17"/>
      <c r="C21" s="18" t="s">
        <v>29</v>
      </c>
      <c r="D21" s="5">
        <v>401.05</v>
      </c>
      <c r="E21" s="5"/>
      <c r="F21" s="53" t="str">
        <f t="shared" si="0"/>
        <v/>
      </c>
      <c r="G21" s="17" t="s">
        <v>40</v>
      </c>
      <c r="H21" s="18" t="s">
        <v>33</v>
      </c>
      <c r="I21" s="16">
        <v>8.5</v>
      </c>
      <c r="J21" s="16"/>
      <c r="K21" s="52" t="str">
        <f t="shared" si="1"/>
        <v/>
      </c>
    </row>
    <row r="22" spans="1:11" ht="18" customHeight="1" thickBot="1" x14ac:dyDescent="0.3">
      <c r="A22" s="16" t="s">
        <v>39</v>
      </c>
      <c r="B22" s="17"/>
      <c r="C22" s="23" t="s">
        <v>29</v>
      </c>
      <c r="D22" s="24">
        <v>240.45</v>
      </c>
      <c r="E22" s="24"/>
      <c r="F22" s="54" t="str">
        <f t="shared" si="0"/>
        <v/>
      </c>
      <c r="G22" s="16" t="s">
        <v>42</v>
      </c>
      <c r="H22" s="18" t="s">
        <v>33</v>
      </c>
      <c r="I22" s="16">
        <v>89.8</v>
      </c>
      <c r="J22" s="16"/>
      <c r="K22" s="52" t="str">
        <f t="shared" si="1"/>
        <v/>
      </c>
    </row>
    <row r="23" spans="1:11" ht="18" customHeight="1" x14ac:dyDescent="0.25">
      <c r="A23" s="25" t="s">
        <v>41</v>
      </c>
      <c r="B23" s="26"/>
      <c r="C23" s="27"/>
      <c r="D23" s="27"/>
      <c r="E23" s="27"/>
      <c r="F23" s="55"/>
      <c r="G23" s="16" t="s">
        <v>44</v>
      </c>
      <c r="H23" s="18" t="s">
        <v>33</v>
      </c>
      <c r="I23" s="16">
        <v>89.8</v>
      </c>
      <c r="J23" s="16"/>
      <c r="K23" s="52" t="str">
        <f t="shared" si="1"/>
        <v/>
      </c>
    </row>
    <row r="24" spans="1:11" ht="18" customHeight="1" x14ac:dyDescent="0.25">
      <c r="A24" s="28" t="s">
        <v>43</v>
      </c>
      <c r="B24" s="29"/>
      <c r="C24" s="29"/>
      <c r="D24" s="29"/>
      <c r="E24" s="29"/>
      <c r="F24" s="55"/>
      <c r="G24" s="16" t="s">
        <v>46</v>
      </c>
      <c r="H24" s="18" t="s">
        <v>33</v>
      </c>
      <c r="I24" s="16">
        <v>50.5</v>
      </c>
      <c r="J24" s="16"/>
      <c r="K24" s="52" t="str">
        <f t="shared" si="1"/>
        <v/>
      </c>
    </row>
    <row r="25" spans="1:11" ht="18" customHeight="1" x14ac:dyDescent="0.25">
      <c r="A25" s="16" t="s">
        <v>45</v>
      </c>
      <c r="B25" s="17"/>
      <c r="C25" s="18" t="s">
        <v>33</v>
      </c>
      <c r="D25" s="16">
        <v>19.899999999999999</v>
      </c>
      <c r="E25" s="16"/>
      <c r="F25" s="52" t="str">
        <f>IF(E25="","",ROUND(D25*E25,1))</f>
        <v/>
      </c>
      <c r="G25" s="16" t="s">
        <v>48</v>
      </c>
      <c r="H25" s="18" t="s">
        <v>33</v>
      </c>
      <c r="I25" s="16">
        <v>72.5</v>
      </c>
      <c r="J25" s="16"/>
      <c r="K25" s="52" t="str">
        <f t="shared" si="1"/>
        <v/>
      </c>
    </row>
    <row r="26" spans="1:11" ht="18" customHeight="1" x14ac:dyDescent="0.25">
      <c r="A26" s="16" t="s">
        <v>47</v>
      </c>
      <c r="B26" s="17"/>
      <c r="C26" s="18" t="s">
        <v>33</v>
      </c>
      <c r="D26" s="16">
        <v>39.9</v>
      </c>
      <c r="E26" s="16"/>
      <c r="F26" s="52" t="str">
        <f>IF(E26="","",ROUND(D26*E26,1))</f>
        <v/>
      </c>
      <c r="G26" s="16" t="s">
        <v>49</v>
      </c>
      <c r="H26" s="18" t="s">
        <v>33</v>
      </c>
      <c r="I26" s="16">
        <v>21.6</v>
      </c>
      <c r="J26" s="16"/>
      <c r="K26" s="52" t="str">
        <f t="shared" si="1"/>
        <v/>
      </c>
    </row>
    <row r="27" spans="1:11" ht="18" customHeight="1" x14ac:dyDescent="0.25">
      <c r="A27" s="16" t="s">
        <v>50</v>
      </c>
      <c r="B27" s="17"/>
      <c r="C27" s="18" t="s">
        <v>33</v>
      </c>
      <c r="D27" s="16">
        <v>31.5</v>
      </c>
      <c r="E27" s="16"/>
      <c r="F27" s="52" t="str">
        <f>IF(E27="","",ROUND(D27*E27,1))</f>
        <v/>
      </c>
      <c r="G27" s="31" t="s">
        <v>52</v>
      </c>
      <c r="H27" s="29"/>
      <c r="I27" s="29"/>
      <c r="J27" s="29"/>
      <c r="K27" s="55"/>
    </row>
    <row r="28" spans="1:11" ht="18" customHeight="1" x14ac:dyDescent="0.25">
      <c r="A28" s="30" t="s">
        <v>51</v>
      </c>
      <c r="B28" s="29"/>
      <c r="C28" s="29"/>
      <c r="D28" s="29"/>
      <c r="E28" s="29"/>
      <c r="F28" s="55"/>
      <c r="G28" s="16" t="s">
        <v>54</v>
      </c>
      <c r="H28" s="18" t="s">
        <v>55</v>
      </c>
      <c r="I28" s="16">
        <v>5.4</v>
      </c>
      <c r="J28" s="16"/>
      <c r="K28" s="52" t="str">
        <f t="shared" si="1"/>
        <v/>
      </c>
    </row>
    <row r="29" spans="1:11" ht="18" customHeight="1" x14ac:dyDescent="0.25">
      <c r="A29" s="16" t="s">
        <v>53</v>
      </c>
      <c r="B29" s="17"/>
      <c r="C29" s="18" t="s">
        <v>33</v>
      </c>
      <c r="D29" s="16">
        <v>37.700000000000003</v>
      </c>
      <c r="E29" s="16"/>
      <c r="F29" s="52" t="str">
        <f t="shared" ref="F29:F37" si="2">IF(E29="","",ROUND(D29*E29,1))</f>
        <v/>
      </c>
      <c r="G29" s="16" t="s">
        <v>57</v>
      </c>
      <c r="H29" s="18" t="s">
        <v>55</v>
      </c>
      <c r="I29" s="16">
        <v>16.100000000000001</v>
      </c>
      <c r="J29" s="16"/>
      <c r="K29" s="52" t="str">
        <f t="shared" si="1"/>
        <v/>
      </c>
    </row>
    <row r="30" spans="1:11" ht="18" customHeight="1" x14ac:dyDescent="0.25">
      <c r="A30" s="16" t="s">
        <v>56</v>
      </c>
      <c r="B30" s="17"/>
      <c r="C30" s="18" t="s">
        <v>33</v>
      </c>
      <c r="D30" s="16">
        <v>63</v>
      </c>
      <c r="E30" s="16"/>
      <c r="F30" s="52" t="str">
        <f t="shared" si="2"/>
        <v/>
      </c>
      <c r="G30" s="16" t="s">
        <v>60</v>
      </c>
      <c r="H30" s="18" t="s">
        <v>55</v>
      </c>
      <c r="I30" s="16">
        <v>12.7</v>
      </c>
      <c r="J30" s="16"/>
      <c r="K30" s="52" t="str">
        <f t="shared" ref="K30:K33" si="3">IF(J30="","",ROUND(I30*J30,1))</f>
        <v/>
      </c>
    </row>
    <row r="31" spans="1:11" ht="18" customHeight="1" x14ac:dyDescent="0.25">
      <c r="A31" s="16" t="s">
        <v>58</v>
      </c>
      <c r="B31" s="17"/>
      <c r="C31" s="18" t="s">
        <v>33</v>
      </c>
      <c r="D31" s="16">
        <v>63</v>
      </c>
      <c r="E31" s="16"/>
      <c r="F31" s="52" t="str">
        <f t="shared" si="2"/>
        <v/>
      </c>
      <c r="G31" s="16" t="s">
        <v>62</v>
      </c>
      <c r="H31" s="18" t="s">
        <v>55</v>
      </c>
      <c r="I31" s="16">
        <v>16.3</v>
      </c>
      <c r="J31" s="16"/>
      <c r="K31" s="52" t="str">
        <f t="shared" si="3"/>
        <v/>
      </c>
    </row>
    <row r="32" spans="1:11" ht="18" customHeight="1" x14ac:dyDescent="0.25">
      <c r="A32" s="16" t="s">
        <v>59</v>
      </c>
      <c r="B32" s="17"/>
      <c r="C32" s="18" t="s">
        <v>33</v>
      </c>
      <c r="D32" s="16">
        <v>59.8</v>
      </c>
      <c r="E32" s="16"/>
      <c r="F32" s="52" t="str">
        <f t="shared" si="2"/>
        <v/>
      </c>
      <c r="G32" s="16" t="s">
        <v>64</v>
      </c>
      <c r="H32" s="18" t="s">
        <v>55</v>
      </c>
      <c r="I32" s="16">
        <v>5.8</v>
      </c>
      <c r="J32" s="16"/>
      <c r="K32" s="52" t="str">
        <f t="shared" si="3"/>
        <v/>
      </c>
    </row>
    <row r="33" spans="1:11" ht="18" customHeight="1" x14ac:dyDescent="0.25">
      <c r="A33" s="16" t="s">
        <v>61</v>
      </c>
      <c r="B33" s="17"/>
      <c r="C33" s="18" t="s">
        <v>33</v>
      </c>
      <c r="D33" s="16">
        <v>94.3</v>
      </c>
      <c r="E33" s="16"/>
      <c r="F33" s="52" t="str">
        <f t="shared" si="2"/>
        <v/>
      </c>
      <c r="G33" s="16" t="s">
        <v>66</v>
      </c>
      <c r="H33" s="18" t="s">
        <v>55</v>
      </c>
      <c r="I33" s="16">
        <v>10.9</v>
      </c>
      <c r="J33" s="16"/>
      <c r="K33" s="52" t="str">
        <f t="shared" si="3"/>
        <v/>
      </c>
    </row>
    <row r="34" spans="1:11" ht="18" customHeight="1" x14ac:dyDescent="0.25">
      <c r="A34" s="16" t="s">
        <v>63</v>
      </c>
      <c r="B34" s="17"/>
      <c r="C34" s="18" t="s">
        <v>33</v>
      </c>
      <c r="D34" s="16">
        <v>19.899999999999999</v>
      </c>
      <c r="E34" s="16"/>
      <c r="F34" s="52" t="str">
        <f t="shared" si="2"/>
        <v/>
      </c>
      <c r="G34" s="16" t="s">
        <v>155</v>
      </c>
      <c r="H34" s="18" t="s">
        <v>55</v>
      </c>
      <c r="I34" s="16">
        <v>10.9</v>
      </c>
      <c r="J34" s="16"/>
      <c r="K34" s="52" t="str">
        <f t="shared" si="1"/>
        <v/>
      </c>
    </row>
    <row r="35" spans="1:11" ht="18" customHeight="1" x14ac:dyDescent="0.25">
      <c r="A35" s="16" t="s">
        <v>65</v>
      </c>
      <c r="B35" s="17"/>
      <c r="C35" s="18" t="s">
        <v>33</v>
      </c>
      <c r="D35" s="16">
        <v>142.69999999999999</v>
      </c>
      <c r="E35" s="16"/>
      <c r="F35" s="52" t="str">
        <f t="shared" si="2"/>
        <v/>
      </c>
      <c r="G35" s="16" t="s">
        <v>68</v>
      </c>
      <c r="H35" s="18" t="s">
        <v>69</v>
      </c>
      <c r="I35" s="16">
        <v>24.6</v>
      </c>
      <c r="J35" s="16"/>
      <c r="K35" s="52" t="str">
        <f t="shared" si="1"/>
        <v/>
      </c>
    </row>
    <row r="36" spans="1:11" ht="18" customHeight="1" x14ac:dyDescent="0.25">
      <c r="A36" s="16" t="s">
        <v>67</v>
      </c>
      <c r="B36" s="17"/>
      <c r="C36" s="18" t="s">
        <v>33</v>
      </c>
      <c r="D36" s="16">
        <v>79.7</v>
      </c>
      <c r="E36" s="16"/>
      <c r="F36" s="52" t="str">
        <f t="shared" si="2"/>
        <v/>
      </c>
      <c r="G36" s="16" t="s">
        <v>71</v>
      </c>
      <c r="H36" s="18" t="s">
        <v>55</v>
      </c>
      <c r="I36" s="16">
        <v>1.6</v>
      </c>
      <c r="J36" s="16"/>
      <c r="K36" s="52" t="str">
        <f t="shared" si="1"/>
        <v/>
      </c>
    </row>
    <row r="37" spans="1:11" ht="18" customHeight="1" x14ac:dyDescent="0.25">
      <c r="A37" s="16" t="s">
        <v>70</v>
      </c>
      <c r="B37" s="17"/>
      <c r="C37" s="18" t="s">
        <v>33</v>
      </c>
      <c r="D37" s="16">
        <v>59.8</v>
      </c>
      <c r="E37" s="16"/>
      <c r="F37" s="52" t="str">
        <f t="shared" si="2"/>
        <v/>
      </c>
      <c r="G37" s="16" t="s">
        <v>73</v>
      </c>
      <c r="H37" s="18" t="s">
        <v>55</v>
      </c>
      <c r="I37" s="16">
        <v>5.4</v>
      </c>
      <c r="J37" s="16"/>
      <c r="K37" s="52" t="str">
        <f t="shared" si="1"/>
        <v/>
      </c>
    </row>
    <row r="38" spans="1:11" ht="18" customHeight="1" x14ac:dyDescent="0.25">
      <c r="A38" s="28" t="s">
        <v>72</v>
      </c>
      <c r="B38" s="29"/>
      <c r="C38" s="29"/>
      <c r="D38" s="29"/>
      <c r="E38" s="29"/>
      <c r="F38" s="55"/>
      <c r="G38" s="16" t="s">
        <v>75</v>
      </c>
      <c r="H38" s="18" t="s">
        <v>55</v>
      </c>
      <c r="I38" s="16">
        <v>7.3</v>
      </c>
      <c r="J38" s="16"/>
      <c r="K38" s="52" t="str">
        <f t="shared" si="1"/>
        <v/>
      </c>
    </row>
    <row r="39" spans="1:11" ht="18" customHeight="1" x14ac:dyDescent="0.25">
      <c r="A39" s="16" t="s">
        <v>74</v>
      </c>
      <c r="B39" s="17"/>
      <c r="C39" s="18" t="s">
        <v>55</v>
      </c>
      <c r="D39" s="16">
        <v>12</v>
      </c>
      <c r="E39" s="16"/>
      <c r="F39" s="52" t="str">
        <f>IF(E39="","",ROUND(D39*E39,1))</f>
        <v/>
      </c>
      <c r="G39" s="16" t="s">
        <v>77</v>
      </c>
      <c r="H39" s="18" t="s">
        <v>78</v>
      </c>
      <c r="I39" s="16">
        <v>5.8</v>
      </c>
      <c r="J39" s="16"/>
      <c r="K39" s="52" t="str">
        <f t="shared" si="1"/>
        <v/>
      </c>
    </row>
    <row r="40" spans="1:11" ht="18" customHeight="1" x14ac:dyDescent="0.25">
      <c r="A40" s="16" t="s">
        <v>76</v>
      </c>
      <c r="B40" s="17"/>
      <c r="C40" s="18" t="s">
        <v>55</v>
      </c>
      <c r="D40" s="16">
        <v>24</v>
      </c>
      <c r="E40" s="16"/>
      <c r="F40" s="52" t="str">
        <f t="shared" ref="F40:F50" si="4">IF(E40="","",ROUND(D40*E40,1))</f>
        <v/>
      </c>
      <c r="G40" s="16" t="s">
        <v>80</v>
      </c>
      <c r="H40" s="18" t="s">
        <v>78</v>
      </c>
      <c r="I40" s="16">
        <v>5.8</v>
      </c>
      <c r="J40" s="16"/>
      <c r="K40" s="52" t="str">
        <f t="shared" si="1"/>
        <v/>
      </c>
    </row>
    <row r="41" spans="1:11" ht="18" customHeight="1" x14ac:dyDescent="0.25">
      <c r="A41" s="16" t="s">
        <v>79</v>
      </c>
      <c r="B41" s="17"/>
      <c r="C41" s="18" t="s">
        <v>55</v>
      </c>
      <c r="D41" s="16">
        <v>37.700000000000003</v>
      </c>
      <c r="E41" s="16"/>
      <c r="F41" s="52" t="str">
        <f t="shared" si="4"/>
        <v/>
      </c>
      <c r="G41" s="16" t="s">
        <v>82</v>
      </c>
      <c r="H41" s="18" t="s">
        <v>55</v>
      </c>
      <c r="I41" s="16">
        <v>25.3</v>
      </c>
      <c r="J41" s="16"/>
      <c r="K41" s="52" t="str">
        <f t="shared" si="1"/>
        <v/>
      </c>
    </row>
    <row r="42" spans="1:11" ht="18" customHeight="1" x14ac:dyDescent="0.25">
      <c r="A42" s="16" t="s">
        <v>81</v>
      </c>
      <c r="B42" s="17"/>
      <c r="C42" s="18" t="s">
        <v>55</v>
      </c>
      <c r="D42" s="16">
        <v>15.7</v>
      </c>
      <c r="E42" s="16"/>
      <c r="F42" s="52" t="str">
        <f t="shared" si="4"/>
        <v/>
      </c>
      <c r="G42" s="16" t="s">
        <v>85</v>
      </c>
      <c r="H42" s="18" t="s">
        <v>55</v>
      </c>
      <c r="I42" s="16">
        <v>3</v>
      </c>
      <c r="J42" s="16"/>
      <c r="K42" s="52" t="str">
        <f t="shared" si="1"/>
        <v/>
      </c>
    </row>
    <row r="43" spans="1:11" ht="18" customHeight="1" x14ac:dyDescent="0.25">
      <c r="A43" s="16" t="s">
        <v>83</v>
      </c>
      <c r="B43" s="17"/>
      <c r="C43" s="18" t="s">
        <v>55</v>
      </c>
      <c r="D43" s="16">
        <v>19.899999999999999</v>
      </c>
      <c r="E43" s="16"/>
      <c r="F43" s="52" t="str">
        <f t="shared" si="4"/>
        <v/>
      </c>
      <c r="G43" s="16" t="s">
        <v>87</v>
      </c>
      <c r="H43" s="18" t="s">
        <v>55</v>
      </c>
      <c r="I43" s="16">
        <v>14.3</v>
      </c>
      <c r="J43" s="16"/>
      <c r="K43" s="52" t="str">
        <f t="shared" si="1"/>
        <v/>
      </c>
    </row>
    <row r="44" spans="1:11" ht="18" customHeight="1" x14ac:dyDescent="0.25">
      <c r="A44" s="16" t="s">
        <v>84</v>
      </c>
      <c r="B44" s="17"/>
      <c r="C44" s="18" t="s">
        <v>55</v>
      </c>
      <c r="D44" s="16">
        <v>47.8</v>
      </c>
      <c r="E44" s="16"/>
      <c r="F44" s="52" t="str">
        <f t="shared" si="4"/>
        <v/>
      </c>
      <c r="G44" s="31" t="s">
        <v>91</v>
      </c>
      <c r="H44" s="29"/>
      <c r="I44" s="29"/>
      <c r="J44" s="29"/>
      <c r="K44" s="55"/>
    </row>
    <row r="45" spans="1:11" ht="18" customHeight="1" x14ac:dyDescent="0.25">
      <c r="A45" s="16" t="s">
        <v>86</v>
      </c>
      <c r="B45" s="17"/>
      <c r="C45" s="18" t="s">
        <v>55</v>
      </c>
      <c r="D45" s="16">
        <v>37.700000000000003</v>
      </c>
      <c r="E45" s="16"/>
      <c r="F45" s="52" t="str">
        <f t="shared" si="4"/>
        <v/>
      </c>
      <c r="G45" s="43" t="s">
        <v>93</v>
      </c>
      <c r="H45" s="18" t="s">
        <v>94</v>
      </c>
      <c r="I45" s="16">
        <v>5.8</v>
      </c>
      <c r="J45" s="16"/>
      <c r="K45" s="52" t="str">
        <f t="shared" si="1"/>
        <v/>
      </c>
    </row>
    <row r="46" spans="1:11" ht="18" customHeight="1" x14ac:dyDescent="0.25">
      <c r="A46" s="16" t="s">
        <v>88</v>
      </c>
      <c r="B46" s="17"/>
      <c r="C46" s="18" t="s">
        <v>78</v>
      </c>
      <c r="D46" s="16">
        <v>79.7</v>
      </c>
      <c r="E46" s="16"/>
      <c r="F46" s="52" t="str">
        <f t="shared" si="4"/>
        <v/>
      </c>
      <c r="G46" s="16" t="s">
        <v>96</v>
      </c>
      <c r="H46" s="18" t="s">
        <v>94</v>
      </c>
      <c r="I46" s="16">
        <v>10.1</v>
      </c>
      <c r="J46" s="16"/>
      <c r="K46" s="52" t="str">
        <f t="shared" si="1"/>
        <v/>
      </c>
    </row>
    <row r="47" spans="1:11" ht="18" customHeight="1" x14ac:dyDescent="0.25">
      <c r="A47" s="16" t="s">
        <v>89</v>
      </c>
      <c r="B47" s="17"/>
      <c r="C47" s="18" t="s">
        <v>90</v>
      </c>
      <c r="D47" s="16">
        <v>19.899999999999999</v>
      </c>
      <c r="E47" s="16"/>
      <c r="F47" s="52" t="str">
        <f t="shared" si="4"/>
        <v/>
      </c>
      <c r="G47" s="16" t="s">
        <v>98</v>
      </c>
      <c r="H47" s="18" t="s">
        <v>94</v>
      </c>
      <c r="I47" s="16">
        <v>5.8</v>
      </c>
      <c r="J47" s="16"/>
      <c r="K47" s="52" t="str">
        <f t="shared" si="1"/>
        <v/>
      </c>
    </row>
    <row r="48" spans="1:11" ht="18" customHeight="1" x14ac:dyDescent="0.25">
      <c r="A48" s="28" t="s">
        <v>92</v>
      </c>
      <c r="B48" s="29"/>
      <c r="C48" s="29"/>
      <c r="D48" s="29"/>
      <c r="E48" s="29"/>
      <c r="F48" s="55"/>
      <c r="G48" s="16" t="s">
        <v>156</v>
      </c>
      <c r="H48" s="18" t="s">
        <v>94</v>
      </c>
      <c r="I48" s="16">
        <v>5.8</v>
      </c>
      <c r="J48" s="16"/>
      <c r="K48" s="52" t="str">
        <f t="shared" si="1"/>
        <v/>
      </c>
    </row>
    <row r="49" spans="1:11" ht="18" customHeight="1" x14ac:dyDescent="0.25">
      <c r="A49" s="43" t="s">
        <v>95</v>
      </c>
      <c r="B49" s="44"/>
      <c r="C49" s="18" t="s">
        <v>94</v>
      </c>
      <c r="D49" s="16">
        <v>8</v>
      </c>
      <c r="E49" s="16"/>
      <c r="F49" s="52" t="str">
        <f t="shared" si="4"/>
        <v/>
      </c>
      <c r="G49" s="16" t="s">
        <v>100</v>
      </c>
      <c r="H49" s="18" t="s">
        <v>69</v>
      </c>
      <c r="I49" s="16">
        <v>19.8</v>
      </c>
      <c r="J49" s="16"/>
      <c r="K49" s="52" t="str">
        <f t="shared" si="1"/>
        <v/>
      </c>
    </row>
    <row r="50" spans="1:11" ht="18" customHeight="1" x14ac:dyDescent="0.25">
      <c r="A50" s="16" t="s">
        <v>97</v>
      </c>
      <c r="B50" s="17"/>
      <c r="C50" s="18" t="s">
        <v>94</v>
      </c>
      <c r="D50" s="16">
        <v>12</v>
      </c>
      <c r="E50" s="16"/>
      <c r="F50" s="52" t="str">
        <f t="shared" si="4"/>
        <v/>
      </c>
      <c r="G50" s="16" t="s">
        <v>102</v>
      </c>
      <c r="H50" s="18" t="s">
        <v>94</v>
      </c>
      <c r="I50" s="16">
        <v>0.8</v>
      </c>
      <c r="J50" s="16"/>
      <c r="K50" s="52" t="str">
        <f t="shared" si="1"/>
        <v/>
      </c>
    </row>
    <row r="51" spans="1:11" ht="18" customHeight="1" x14ac:dyDescent="0.25">
      <c r="A51" s="28" t="s">
        <v>99</v>
      </c>
      <c r="B51" s="31"/>
      <c r="C51" s="29"/>
      <c r="D51" s="29"/>
      <c r="E51" s="29"/>
      <c r="F51" s="55"/>
      <c r="G51" s="16" t="s">
        <v>105</v>
      </c>
      <c r="H51" s="18" t="s">
        <v>94</v>
      </c>
      <c r="I51" s="16">
        <v>3.2</v>
      </c>
      <c r="J51" s="16"/>
      <c r="K51" s="52" t="str">
        <f t="shared" si="1"/>
        <v/>
      </c>
    </row>
    <row r="52" spans="1:11" ht="18" customHeight="1" x14ac:dyDescent="0.25">
      <c r="A52" s="28" t="s">
        <v>101</v>
      </c>
      <c r="B52" s="29"/>
      <c r="C52" s="29"/>
      <c r="D52" s="29"/>
      <c r="E52" s="29"/>
      <c r="F52" s="55"/>
      <c r="G52" s="16" t="s">
        <v>108</v>
      </c>
      <c r="H52" s="18" t="s">
        <v>94</v>
      </c>
      <c r="I52" s="43">
        <v>3</v>
      </c>
      <c r="J52" s="16"/>
      <c r="K52" s="52" t="str">
        <f t="shared" ref="K52:K53" si="5">IF(J52="","",ROUND(I52*J52,1))</f>
        <v/>
      </c>
    </row>
    <row r="53" spans="1:11" ht="18" customHeight="1" x14ac:dyDescent="0.25">
      <c r="A53" s="16" t="s">
        <v>103</v>
      </c>
      <c r="B53" s="17"/>
      <c r="C53" s="18" t="s">
        <v>104</v>
      </c>
      <c r="D53" s="16">
        <v>84</v>
      </c>
      <c r="E53" s="16"/>
      <c r="F53" s="52" t="str">
        <f t="shared" ref="F53:F68" si="6">IF(E53="","",ROUND(D53*E53,1))</f>
        <v/>
      </c>
      <c r="G53" s="16" t="s">
        <v>110</v>
      </c>
      <c r="H53" s="18" t="s">
        <v>94</v>
      </c>
      <c r="I53" s="16">
        <v>4.3</v>
      </c>
      <c r="J53" s="16"/>
      <c r="K53" s="52" t="str">
        <f t="shared" si="5"/>
        <v/>
      </c>
    </row>
    <row r="54" spans="1:11" ht="18" customHeight="1" x14ac:dyDescent="0.25">
      <c r="A54" s="16" t="s">
        <v>106</v>
      </c>
      <c r="B54" s="17"/>
      <c r="C54" s="18" t="s">
        <v>104</v>
      </c>
      <c r="D54" s="16">
        <v>40</v>
      </c>
      <c r="E54" s="16"/>
      <c r="F54" s="52" t="str">
        <f t="shared" si="6"/>
        <v/>
      </c>
      <c r="G54" s="45" t="s">
        <v>113</v>
      </c>
      <c r="H54" s="46" t="s">
        <v>114</v>
      </c>
      <c r="I54" s="45">
        <v>16</v>
      </c>
      <c r="J54" s="32"/>
      <c r="K54" s="52" t="str">
        <f>IF(J54="","",ROUND(I54*J54,1))</f>
        <v/>
      </c>
    </row>
    <row r="55" spans="1:11" ht="18" customHeight="1" x14ac:dyDescent="0.25">
      <c r="A55" s="16" t="s">
        <v>107</v>
      </c>
      <c r="B55" s="17"/>
      <c r="C55" s="18" t="s">
        <v>104</v>
      </c>
      <c r="D55" s="16">
        <v>105</v>
      </c>
      <c r="E55" s="16"/>
      <c r="F55" s="52" t="str">
        <f t="shared" si="6"/>
        <v/>
      </c>
      <c r="G55" s="45" t="s">
        <v>144</v>
      </c>
      <c r="H55" s="46" t="s">
        <v>114</v>
      </c>
      <c r="I55" s="45">
        <v>74.8</v>
      </c>
      <c r="J55" s="32"/>
      <c r="K55" s="52" t="str">
        <f>IF(J55="","",ROUND(I55*J55,1))</f>
        <v/>
      </c>
    </row>
    <row r="56" spans="1:11" ht="18" customHeight="1" x14ac:dyDescent="0.25">
      <c r="A56" s="16" t="s">
        <v>109</v>
      </c>
      <c r="B56" s="17"/>
      <c r="C56" s="18" t="s">
        <v>104</v>
      </c>
      <c r="D56" s="16">
        <v>105</v>
      </c>
      <c r="E56" s="16"/>
      <c r="F56" s="52" t="str">
        <f t="shared" si="6"/>
        <v/>
      </c>
      <c r="G56" s="45" t="s">
        <v>158</v>
      </c>
      <c r="H56" s="46" t="s">
        <v>114</v>
      </c>
      <c r="I56" s="45">
        <v>100</v>
      </c>
      <c r="J56" s="32"/>
      <c r="K56" s="52" t="str">
        <f>IF(J56="","",ROUND(I56*J56,1))</f>
        <v/>
      </c>
    </row>
    <row r="57" spans="1:11" ht="18" customHeight="1" x14ac:dyDescent="0.25">
      <c r="A57" s="16" t="s">
        <v>111</v>
      </c>
      <c r="B57" s="17"/>
      <c r="C57" s="18" t="s">
        <v>104</v>
      </c>
      <c r="D57" s="16">
        <v>12</v>
      </c>
      <c r="E57" s="16"/>
      <c r="F57" s="52" t="str">
        <f t="shared" si="6"/>
        <v/>
      </c>
      <c r="G57" s="45" t="s">
        <v>157</v>
      </c>
      <c r="H57" s="46" t="s">
        <v>69</v>
      </c>
      <c r="I57" s="45">
        <v>6</v>
      </c>
      <c r="J57" s="32"/>
      <c r="K57" s="52" t="str">
        <f>IF(J57="","",ROUND(I57*J57,1))</f>
        <v/>
      </c>
    </row>
    <row r="58" spans="1:11" ht="18" customHeight="1" x14ac:dyDescent="0.25">
      <c r="A58" s="16" t="s">
        <v>112</v>
      </c>
      <c r="B58" s="17"/>
      <c r="C58" s="18" t="s">
        <v>104</v>
      </c>
      <c r="D58" s="16">
        <v>19</v>
      </c>
      <c r="E58" s="16"/>
      <c r="F58" s="52" t="str">
        <f t="shared" si="6"/>
        <v/>
      </c>
      <c r="G58" s="31" t="s">
        <v>116</v>
      </c>
      <c r="H58" s="29"/>
      <c r="I58" s="29"/>
      <c r="J58" s="29"/>
      <c r="K58" s="55"/>
    </row>
    <row r="59" spans="1:11" ht="18" customHeight="1" x14ac:dyDescent="0.25">
      <c r="A59" s="16" t="s">
        <v>115</v>
      </c>
      <c r="B59" s="17"/>
      <c r="C59" s="18" t="s">
        <v>104</v>
      </c>
      <c r="D59" s="16">
        <v>32</v>
      </c>
      <c r="E59" s="16"/>
      <c r="F59" s="52" t="str">
        <f t="shared" si="6"/>
        <v/>
      </c>
      <c r="G59" s="16" t="s">
        <v>118</v>
      </c>
      <c r="H59" s="18" t="s">
        <v>119</v>
      </c>
      <c r="I59" s="16">
        <v>70.8</v>
      </c>
      <c r="J59" s="16"/>
      <c r="K59" s="52" t="str">
        <f>IF(J59="","",ROUND(I59*J59,1))</f>
        <v/>
      </c>
    </row>
    <row r="60" spans="1:11" ht="18" customHeight="1" x14ac:dyDescent="0.25">
      <c r="A60" s="16" t="s">
        <v>146</v>
      </c>
      <c r="B60" s="17"/>
      <c r="C60" s="18" t="s">
        <v>104</v>
      </c>
      <c r="D60" s="16">
        <v>24</v>
      </c>
      <c r="E60" s="16"/>
      <c r="F60" s="52" t="str">
        <f t="shared" si="6"/>
        <v/>
      </c>
      <c r="G60" s="16" t="s">
        <v>121</v>
      </c>
      <c r="H60" s="18" t="s">
        <v>122</v>
      </c>
      <c r="I60" s="16">
        <v>14.6</v>
      </c>
      <c r="J60" s="16"/>
      <c r="K60" s="52" t="str">
        <f>IF(J60="","",ROUND(I60*J60,1))</f>
        <v/>
      </c>
    </row>
    <row r="61" spans="1:11" ht="18" customHeight="1" x14ac:dyDescent="0.25">
      <c r="A61" s="3" t="s">
        <v>147</v>
      </c>
      <c r="C61" s="18" t="s">
        <v>104</v>
      </c>
      <c r="D61" s="16">
        <v>32</v>
      </c>
      <c r="E61" s="16"/>
      <c r="F61" s="52" t="str">
        <f t="shared" ref="F61" si="7">IF(E61="","",ROUND(D61*E61,1))</f>
        <v/>
      </c>
      <c r="G61" s="17" t="s">
        <v>123</v>
      </c>
      <c r="H61" s="18" t="s">
        <v>124</v>
      </c>
      <c r="I61" s="16">
        <v>41.7</v>
      </c>
      <c r="J61" s="16"/>
      <c r="K61" s="52" t="str">
        <f>IF(J61="","",ROUND(I61*J61,1))</f>
        <v/>
      </c>
    </row>
    <row r="62" spans="1:11" ht="18" customHeight="1" x14ac:dyDescent="0.25">
      <c r="A62" s="16" t="s">
        <v>117</v>
      </c>
      <c r="B62" s="17"/>
      <c r="C62" s="18" t="s">
        <v>104</v>
      </c>
      <c r="D62" s="16">
        <v>19</v>
      </c>
      <c r="E62" s="16"/>
      <c r="F62" s="52" t="str">
        <f>IF(E62="","",ROUND(D62*E62,1))</f>
        <v/>
      </c>
      <c r="G62" s="17" t="s">
        <v>159</v>
      </c>
      <c r="H62" s="78" t="s">
        <v>160</v>
      </c>
      <c r="I62" s="76">
        <v>42</v>
      </c>
      <c r="J62" s="16"/>
      <c r="K62" s="53" t="str">
        <f>IF(J62="","",ROUND(I62*J62,1))</f>
        <v/>
      </c>
    </row>
    <row r="63" spans="1:11" ht="18" customHeight="1" x14ac:dyDescent="0.25">
      <c r="A63" s="73" t="s">
        <v>120</v>
      </c>
      <c r="B63" s="74"/>
      <c r="C63" s="75" t="s">
        <v>104</v>
      </c>
      <c r="D63" s="73">
        <v>25</v>
      </c>
      <c r="E63" s="76"/>
      <c r="F63" s="53" t="str">
        <f>IF(E63="","",ROUND(D63*E63,1))</f>
        <v/>
      </c>
      <c r="G63" s="17" t="s">
        <v>161</v>
      </c>
      <c r="H63" s="79" t="s">
        <v>162</v>
      </c>
      <c r="I63" s="77">
        <v>170</v>
      </c>
      <c r="J63" s="16"/>
      <c r="K63" s="80" t="str">
        <f>IF(J63="","",ROUND(I63*J63,1))</f>
        <v/>
      </c>
    </row>
    <row r="64" spans="1:11" ht="18" customHeight="1" x14ac:dyDescent="0.25">
      <c r="A64" s="28" t="s">
        <v>125</v>
      </c>
      <c r="B64" s="29"/>
      <c r="C64" s="29"/>
      <c r="D64" s="29"/>
      <c r="E64" s="29"/>
      <c r="F64" s="57"/>
      <c r="G64" s="29"/>
      <c r="H64" s="29"/>
      <c r="I64" s="29"/>
      <c r="J64" s="29"/>
      <c r="K64" s="55"/>
    </row>
    <row r="65" spans="1:11" ht="18" customHeight="1" x14ac:dyDescent="0.25">
      <c r="A65" s="16" t="s">
        <v>126</v>
      </c>
      <c r="B65" s="17"/>
      <c r="C65" s="7" t="s">
        <v>104</v>
      </c>
      <c r="D65" s="5">
        <v>62</v>
      </c>
      <c r="E65" s="5"/>
      <c r="F65" s="52" t="str">
        <f t="shared" si="6"/>
        <v/>
      </c>
      <c r="G65" s="16" t="s">
        <v>128</v>
      </c>
      <c r="H65" s="18" t="s">
        <v>129</v>
      </c>
      <c r="I65" s="67">
        <v>7</v>
      </c>
      <c r="J65" s="16"/>
      <c r="K65" s="53">
        <f>ROUND(I65/100*F70,1)</f>
        <v>0</v>
      </c>
    </row>
    <row r="66" spans="1:11" ht="18" customHeight="1" x14ac:dyDescent="0.25">
      <c r="A66" s="16" t="s">
        <v>127</v>
      </c>
      <c r="B66" s="17"/>
      <c r="C66" s="7" t="s">
        <v>104</v>
      </c>
      <c r="D66" s="5">
        <v>52</v>
      </c>
      <c r="E66" s="5"/>
      <c r="F66" s="52" t="str">
        <f t="shared" si="6"/>
        <v/>
      </c>
      <c r="G66" s="42"/>
      <c r="H66" s="82"/>
      <c r="I66" s="83"/>
      <c r="J66" s="6"/>
      <c r="K66" s="84"/>
    </row>
    <row r="67" spans="1:11" ht="18" customHeight="1" x14ac:dyDescent="0.25">
      <c r="A67" s="16" t="s">
        <v>130</v>
      </c>
      <c r="B67" s="17"/>
      <c r="C67" s="7" t="s">
        <v>104</v>
      </c>
      <c r="D67" s="5">
        <v>109</v>
      </c>
      <c r="E67" s="5"/>
      <c r="F67" s="52" t="str">
        <f t="shared" si="6"/>
        <v/>
      </c>
      <c r="G67" s="1" t="s">
        <v>131</v>
      </c>
      <c r="H67" s="2"/>
      <c r="I67" s="2"/>
      <c r="J67" s="2"/>
      <c r="K67" s="56">
        <f>SUM(K18:K65)</f>
        <v>0</v>
      </c>
    </row>
    <row r="68" spans="1:11" ht="18" customHeight="1" x14ac:dyDescent="0.25">
      <c r="A68" s="16" t="s">
        <v>132</v>
      </c>
      <c r="B68" s="17"/>
      <c r="C68" s="7" t="s">
        <v>104</v>
      </c>
      <c r="D68" s="5">
        <v>62</v>
      </c>
      <c r="E68" s="5"/>
      <c r="F68" s="52" t="str">
        <f t="shared" si="6"/>
        <v/>
      </c>
      <c r="G68" s="1" t="s">
        <v>133</v>
      </c>
      <c r="H68" s="2"/>
      <c r="I68" s="2"/>
      <c r="J68" s="2"/>
      <c r="K68" s="56">
        <f>SUM(F17:F22)</f>
        <v>0</v>
      </c>
    </row>
    <row r="69" spans="1:11" ht="18" customHeight="1" x14ac:dyDescent="0.25">
      <c r="A69" s="33" t="s">
        <v>136</v>
      </c>
      <c r="B69" s="2"/>
      <c r="C69" s="19"/>
      <c r="D69" s="19"/>
      <c r="E69" s="19"/>
      <c r="F69" s="56">
        <f>SUM(F25:F68)</f>
        <v>0</v>
      </c>
      <c r="G69" s="1" t="s">
        <v>134</v>
      </c>
      <c r="H69" s="2"/>
      <c r="I69" s="2"/>
      <c r="J69" s="2"/>
      <c r="K69" s="56">
        <f>F70</f>
        <v>0</v>
      </c>
    </row>
    <row r="70" spans="1:11" ht="18" customHeight="1" x14ac:dyDescent="0.25">
      <c r="A70" s="9" t="s">
        <v>137</v>
      </c>
      <c r="B70" s="2"/>
      <c r="C70" s="19"/>
      <c r="D70" s="19">
        <f>F10</f>
        <v>1</v>
      </c>
      <c r="E70" s="19"/>
      <c r="F70" s="56">
        <f>ROUND(F69*D70,1)</f>
        <v>0</v>
      </c>
      <c r="G70" s="1" t="s">
        <v>135</v>
      </c>
      <c r="H70" s="2"/>
      <c r="I70" s="1"/>
      <c r="J70" s="2"/>
      <c r="K70" s="56">
        <f>F80</f>
        <v>0</v>
      </c>
    </row>
    <row r="71" spans="1:11" ht="18" customHeight="1" x14ac:dyDescent="0.25">
      <c r="A71" s="12" t="s">
        <v>139</v>
      </c>
      <c r="B71" s="13"/>
      <c r="C71" s="13"/>
      <c r="D71" s="13"/>
      <c r="E71" s="13"/>
      <c r="F71" s="57"/>
      <c r="G71" s="34"/>
      <c r="H71" s="34"/>
      <c r="I71" s="35"/>
      <c r="J71" s="34"/>
      <c r="K71" s="59"/>
    </row>
    <row r="72" spans="1:11" ht="18" customHeight="1" x14ac:dyDescent="0.25">
      <c r="A72" s="16" t="s">
        <v>148</v>
      </c>
      <c r="B72" s="17"/>
      <c r="C72" s="7" t="s">
        <v>104</v>
      </c>
      <c r="D72" s="85">
        <v>130</v>
      </c>
      <c r="E72" s="5"/>
      <c r="F72" s="52" t="str">
        <f>IF(E72="","",ROUND(D72*E72,1))</f>
        <v/>
      </c>
      <c r="G72" s="1" t="s">
        <v>138</v>
      </c>
      <c r="H72" s="2"/>
      <c r="I72" s="2"/>
      <c r="J72" s="2"/>
      <c r="K72" s="53">
        <f>SUM(K67:K70)</f>
        <v>0</v>
      </c>
    </row>
    <row r="73" spans="1:11" ht="18" customHeight="1" x14ac:dyDescent="0.25">
      <c r="A73" s="16" t="s">
        <v>149</v>
      </c>
      <c r="B73" s="17"/>
      <c r="C73" s="7" t="s">
        <v>104</v>
      </c>
      <c r="D73" s="85">
        <v>22</v>
      </c>
      <c r="E73" s="5"/>
      <c r="F73" s="52" t="str">
        <f t="shared" ref="F73" si="8">IF(E73="","",ROUND(D73*E73,1))</f>
        <v/>
      </c>
      <c r="G73" s="50" t="str">
        <f>"             x  Anwendungsfaktor "&amp;TEXT(F9,"###0")</f>
        <v xml:space="preserve">             x  Anwendungsfaktor 2024</v>
      </c>
      <c r="H73" s="2"/>
      <c r="I73" s="47">
        <f>F8</f>
        <v>1.25</v>
      </c>
      <c r="J73" s="2"/>
      <c r="K73" s="56">
        <f>ROUND(K72*I73,1)</f>
        <v>0</v>
      </c>
    </row>
    <row r="74" spans="1:11" ht="18" customHeight="1" x14ac:dyDescent="0.25">
      <c r="A74" s="16" t="s">
        <v>141</v>
      </c>
      <c r="B74" s="17"/>
      <c r="C74" s="7" t="s">
        <v>104</v>
      </c>
      <c r="D74" s="85">
        <v>7</v>
      </c>
      <c r="E74" s="5"/>
      <c r="F74" s="52" t="str">
        <f t="shared" ref="F74:F79" si="9">IF(E74="","",ROUND(D74*E74,1))</f>
        <v/>
      </c>
      <c r="G74" s="15" t="s">
        <v>140</v>
      </c>
      <c r="H74" s="13"/>
      <c r="I74" s="13"/>
      <c r="J74" s="13"/>
      <c r="K74" s="57"/>
    </row>
    <row r="75" spans="1:11" ht="18" customHeight="1" x14ac:dyDescent="0.25">
      <c r="A75" s="67" t="s">
        <v>150</v>
      </c>
      <c r="B75" s="68"/>
      <c r="C75" s="69" t="s">
        <v>104</v>
      </c>
      <c r="D75" s="85">
        <v>20</v>
      </c>
      <c r="E75" s="70"/>
      <c r="F75" s="71" t="str">
        <f t="shared" si="9"/>
        <v/>
      </c>
      <c r="G75" s="16" t="s">
        <v>164</v>
      </c>
      <c r="H75" s="48" t="s">
        <v>163</v>
      </c>
      <c r="I75" s="6"/>
      <c r="J75" s="5"/>
      <c r="K75" s="53" t="str">
        <f>IF(J75="","",ROUND(I75*J75,1))</f>
        <v/>
      </c>
    </row>
    <row r="76" spans="1:11" ht="18" customHeight="1" x14ac:dyDescent="0.25">
      <c r="A76" s="67" t="s">
        <v>151</v>
      </c>
      <c r="B76" s="68"/>
      <c r="C76" s="69" t="s">
        <v>104</v>
      </c>
      <c r="D76" s="85">
        <v>2</v>
      </c>
      <c r="E76" s="70"/>
      <c r="F76" s="71" t="str">
        <f t="shared" ref="F76" si="10">IF(E76="","",ROUND(D76*E76,1))</f>
        <v/>
      </c>
      <c r="G76" s="16" t="s">
        <v>165</v>
      </c>
      <c r="H76" s="32"/>
      <c r="I76" s="81">
        <v>0.09</v>
      </c>
      <c r="J76" s="5"/>
      <c r="K76" s="52">
        <f>ROUND(K75/100*9*-1,1)</f>
        <v>0</v>
      </c>
    </row>
    <row r="77" spans="1:11" ht="18" customHeight="1" x14ac:dyDescent="0.25">
      <c r="A77" s="67" t="s">
        <v>152</v>
      </c>
      <c r="B77" s="68"/>
      <c r="C77" s="69" t="s">
        <v>104</v>
      </c>
      <c r="D77" s="85">
        <v>1</v>
      </c>
      <c r="E77" s="70"/>
      <c r="F77" s="71" t="str">
        <f t="shared" ref="F77" si="11">IF(E77="","",ROUND(D77*E77,1))</f>
        <v/>
      </c>
      <c r="G77" s="36"/>
      <c r="H77" s="38"/>
      <c r="I77" s="17"/>
      <c r="J77" s="17"/>
      <c r="K77" s="56"/>
    </row>
    <row r="78" spans="1:11" ht="18" customHeight="1" x14ac:dyDescent="0.25">
      <c r="A78" s="67" t="s">
        <v>153</v>
      </c>
      <c r="B78" s="68"/>
      <c r="C78" s="69" t="s">
        <v>104</v>
      </c>
      <c r="D78" s="85">
        <v>9</v>
      </c>
      <c r="E78" s="70"/>
      <c r="F78" s="71" t="str">
        <f t="shared" si="9"/>
        <v/>
      </c>
      <c r="G78" s="36" t="s">
        <v>166</v>
      </c>
      <c r="H78" s="38"/>
      <c r="I78" s="17"/>
      <c r="J78" s="17"/>
      <c r="K78" s="56">
        <f>SUM(K73:K77)</f>
        <v>0</v>
      </c>
    </row>
    <row r="79" spans="1:11" ht="18" customHeight="1" x14ac:dyDescent="0.25">
      <c r="A79" s="67" t="s">
        <v>154</v>
      </c>
      <c r="B79" s="68"/>
      <c r="C79" s="72" t="s">
        <v>104</v>
      </c>
      <c r="D79" s="86">
        <v>12</v>
      </c>
      <c r="E79" s="67"/>
      <c r="F79" s="71" t="str">
        <f t="shared" si="9"/>
        <v/>
      </c>
      <c r="G79" s="49" t="s">
        <v>167</v>
      </c>
      <c r="H79" s="17"/>
      <c r="I79" s="51">
        <f>F11</f>
        <v>8.1000000000000003E-2</v>
      </c>
      <c r="J79" s="17"/>
      <c r="K79" s="60">
        <f>ROUND(2*I79*K78,1)/2</f>
        <v>0</v>
      </c>
    </row>
    <row r="80" spans="1:11" ht="18" customHeight="1" x14ac:dyDescent="0.25">
      <c r="A80" s="37" t="s">
        <v>142</v>
      </c>
      <c r="B80" s="38"/>
      <c r="C80" s="38"/>
      <c r="D80" s="38"/>
      <c r="E80" s="38"/>
      <c r="F80" s="58">
        <f>SUM(F72:F79)</f>
        <v>0</v>
      </c>
      <c r="G80" s="39" t="s">
        <v>143</v>
      </c>
      <c r="H80" s="38"/>
      <c r="I80" s="38"/>
      <c r="J80" s="38"/>
      <c r="K80" s="58">
        <f>SUM(K78:K79)</f>
        <v>0</v>
      </c>
    </row>
    <row r="81" spans="1:11" ht="18" customHeight="1" x14ac:dyDescent="0.25">
      <c r="A81" s="66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8" customHeight="1" x14ac:dyDescent="0.25">
      <c r="A82" s="66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9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</sheetData>
  <phoneticPr fontId="0" type="noConversion"/>
  <pageMargins left="0.59055118110236227" right="0.31496062992125984" top="0.51181102362204722" bottom="0" header="0.51181102362204722" footer="0.31496062992125984"/>
  <pageSetup paperSize="9" scale="5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260A45BBABBE4BBA894AFCF4980EEB" ma:contentTypeVersion="0" ma:contentTypeDescription="Ein neues Dokument erstellen." ma:contentTypeScope="" ma:versionID="32a89a184a5d5294882ddcd67a2420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0A970B-0EA5-4881-A10D-D4750BA032A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F1A5916-19A3-4A36-ABC4-F12F698766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B548D7-B06E-4621-99E5-8366E2ADA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HO33_AV93_SG</vt:lpstr>
      <vt:lpstr>HO33_AV93_SG!Druckbereich</vt:lpstr>
      <vt:lpstr>Druckbereich</vt:lpstr>
    </vt:vector>
  </TitlesOfParts>
  <Manager/>
  <Company>Organisation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Trüb</dc:creator>
  <cp:keywords/>
  <dc:description/>
  <cp:lastModifiedBy>Fäh Markus</cp:lastModifiedBy>
  <cp:lastPrinted>2024-03-07T12:10:36Z</cp:lastPrinted>
  <dcterms:created xsi:type="dcterms:W3CDTF">2006-07-26T08:10:15Z</dcterms:created>
  <dcterms:modified xsi:type="dcterms:W3CDTF">2024-03-11T14:54:33Z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0x010100E9260A45BBABBE4BBA894AFCF4980EEB</vt:lpwstr>
  </property>
</Properties>
</file>